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25" tabRatio="946"/>
  </bookViews>
  <sheets>
    <sheet name="ВУП_2 ацэнка" sheetId="1" r:id="rId1"/>
    <sheet name="ВУП_вытворчым метадам" sheetId="2" r:id="rId2"/>
    <sheet name="ВУП_метад выкарыстання даходаў" sheetId="4" r:id="rId3"/>
    <sheet name="ВУП_па крыніцах даходаў" sheetId="6" r:id="rId4"/>
    <sheet name="ВУП_па крыніцах даходаў па ВЭД" sheetId="5" r:id="rId5"/>
  </sheets>
  <definedNames>
    <definedName name="_Hlk486514989" localSheetId="0">'ВУП_2 ацэнка'!#REF!</definedName>
    <definedName name="_xlnm._FilterDatabase" localSheetId="4" hidden="1">'ВУП_па крыніцах даходаў па ВЭД'!$A$6:$F$32</definedName>
  </definedNames>
  <calcPr calcId="144525"/>
</workbook>
</file>

<file path=xl/calcChain.xml><?xml version="1.0" encoding="utf-8"?>
<calcChain xmlns="http://schemas.openxmlformats.org/spreadsheetml/2006/main">
  <c r="B31" i="5" l="1"/>
  <c r="B30" i="5"/>
  <c r="B29" i="5"/>
  <c r="B28" i="5"/>
  <c r="B27" i="5"/>
  <c r="B26" i="5"/>
  <c r="B25" i="5"/>
  <c r="B24" i="5"/>
  <c r="B23" i="5"/>
  <c r="B22" i="5"/>
  <c r="B21" i="5"/>
  <c r="B20" i="5"/>
  <c r="B19" i="5"/>
  <c r="F18" i="5"/>
  <c r="E18" i="5"/>
  <c r="B18" i="5" s="1"/>
  <c r="D18" i="5"/>
  <c r="C18" i="5"/>
  <c r="B17" i="5"/>
  <c r="B16" i="5"/>
  <c r="B15" i="5"/>
  <c r="B14" i="5"/>
  <c r="B13" i="5"/>
  <c r="B11" i="5" s="1"/>
  <c r="B12" i="5"/>
  <c r="F11" i="5"/>
  <c r="E11" i="5"/>
  <c r="D11" i="5"/>
  <c r="D10" i="5" s="1"/>
  <c r="C11" i="5"/>
  <c r="F10" i="5"/>
  <c r="E10" i="5"/>
  <c r="C10" i="5"/>
  <c r="B10" i="5" l="1"/>
  <c r="B8" i="5" s="1"/>
  <c r="C16" i="2"/>
  <c r="B16" i="2"/>
  <c r="C9" i="2"/>
  <c r="C7" i="2" s="1"/>
  <c r="B9" i="2"/>
  <c r="B7" i="2"/>
  <c r="C7" i="6"/>
  <c r="B7" i="6"/>
  <c r="C21" i="4"/>
  <c r="B21" i="4"/>
  <c r="C17" i="4"/>
  <c r="B17" i="4"/>
  <c r="C12" i="4"/>
  <c r="B12" i="4"/>
  <c r="B9" i="4" s="1"/>
  <c r="B7" i="4" s="1"/>
  <c r="C9" i="4"/>
  <c r="C7" i="4" s="1"/>
</calcChain>
</file>

<file path=xl/sharedStrings.xml><?xml version="1.0" encoding="utf-8"?>
<sst xmlns="http://schemas.openxmlformats.org/spreadsheetml/2006/main" count="137" uniqueCount="77">
  <si>
    <t>170 466</t>
  </si>
  <si>
    <t>307 245</t>
  </si>
  <si>
    <t>547 617</t>
  </si>
  <si>
    <t>670 688</t>
  </si>
  <si>
    <t>805 793</t>
  </si>
  <si>
    <t>899 098</t>
  </si>
  <si>
    <t>94 949</t>
  </si>
  <si>
    <t>105 748</t>
  </si>
  <si>
    <t>17 974</t>
  </si>
  <si>
    <t>32 473</t>
  </si>
  <si>
    <t>57 968</t>
  </si>
  <si>
    <t>85 282</t>
  </si>
  <si>
    <t>Валавы ўнутраны прадукт</t>
  </si>
  <si>
    <t>у бягучых цэнах,</t>
  </si>
  <si>
    <t>млрд. рублёў</t>
  </si>
  <si>
    <t>(з 2016 г. – млн. рублёў)</t>
  </si>
  <si>
    <t>у працэнтах да папярэдняга года</t>
  </si>
  <si>
    <t>(з 2016 г. – рублёў)</t>
  </si>
  <si>
    <t>Валавы ўнутраны прадукт на душу насельніцтва</t>
  </si>
  <si>
    <t>Валавы ўнутраны прадукт вытворчым метадам</t>
  </si>
  <si>
    <t>У бягучых цэнах</t>
  </si>
  <si>
    <t>млн. рублёў</t>
  </si>
  <si>
    <t>у працэнтах да выніку</t>
  </si>
  <si>
    <t>У супастаўных цэнах;
у працэнтах да папярэдняга года</t>
  </si>
  <si>
    <t>у тым ліку:</t>
  </si>
  <si>
    <t>Сфера вытворчасці</t>
  </si>
  <si>
    <t>Сельская, лясная і рыбная гаспадарка</t>
  </si>
  <si>
    <t>Горназдабыўная прамысловасць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</si>
  <si>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</si>
  <si>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</si>
  <si>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</si>
  <si>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Будаўніцтва</t>
  </si>
  <si>
    <t>Сфера паслуг</t>
  </si>
  <si>
    <t>Аптовы і рознiчны гандаль; рамонт аўтамабіляў і матацыклаў</t>
  </si>
  <si>
    <t>Транспартная дзейнасць, складаванне, паштовая і кур'ерская дзейнасць</t>
  </si>
  <si>
    <t xml:space="preserve">Паслугі па часоваму пражыванню і харчаванню 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</si>
  <si>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</si>
  <si>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</si>
  <si>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</si>
  <si>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</si>
  <si>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</si>
  <si>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Дзяржаўнае кіраванне</t>
  </si>
  <si>
    <t>Адукацыя</t>
  </si>
  <si>
    <t>Ахова здароўя і сацыяльныя паслугі</t>
  </si>
  <si>
    <t>Творчасць, спорт, забавы і адпачынак</t>
  </si>
  <si>
    <t>Прадастаўленне іншых відаў паслуг</t>
  </si>
  <si>
    <t>Чыстыя падаткі на прадукты</t>
  </si>
  <si>
    <t>Валавы ўнутраны прадукт метадам выкарыстання даходаў</t>
  </si>
  <si>
    <t>выдаткі на канечнае спажыванне</t>
  </si>
  <si>
    <t>хатніх гаспадарак</t>
  </si>
  <si>
    <t>дзяржаўных арганізацый</t>
  </si>
  <si>
    <t>на індывідуальныя тавары і паслугі</t>
  </si>
  <si>
    <t>на калектыўныя паслугі</t>
  </si>
  <si>
    <t>некамерцыйных арганізацый, якія абслугоўваюць хатнія гаспадаркі</t>
  </si>
  <si>
    <t>валавое накапленне</t>
  </si>
  <si>
    <t>асноўнага капіталу</t>
  </si>
  <si>
    <t>змяненне запасаў матэрыяльных абаротных сродкаў</t>
  </si>
  <si>
    <t>чысты экспарт тавараў і паслуг</t>
  </si>
  <si>
    <t>экспарт</t>
  </si>
  <si>
    <t>імпарт</t>
  </si>
  <si>
    <t>статыстычнае разыходжанне</t>
  </si>
  <si>
    <t>Валавы ўнутраны прадукт па крыніцах даходаў</t>
  </si>
  <si>
    <t>(у бягучых цэнах; мільенаў рублеў)</t>
  </si>
  <si>
    <t>аплата працы работнікаў</t>
  </si>
  <si>
    <t>чыстыя падаткі на вытворчасць і імпарт</t>
  </si>
  <si>
    <t>іншыя
падаткі на вытворчасць</t>
  </si>
  <si>
    <t>іншыя
субсідыі на вытворчасць</t>
  </si>
  <si>
    <t>тыс. рублёў</t>
  </si>
  <si>
    <t>валавы прыбытак і валавыя змешаныя даходы</t>
  </si>
  <si>
    <t>Валавы дададзены кошт</t>
  </si>
  <si>
    <t>за 2021 год</t>
  </si>
  <si>
    <t>Валавы ўнутраны прадукт за 2010 – 2021 гг.</t>
  </si>
  <si>
    <t>па відах эканамічнай дзейнасці за 2021 год</t>
  </si>
  <si>
    <t>за 2021 год па відах эканамічнай дзейнасці</t>
  </si>
  <si>
    <t>за 2021 год трымя метадамі</t>
  </si>
  <si>
    <t>-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</si>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</sst>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wrapText="1" indent="3"/>
    </xf>
    <xf numFmtId="0" fontId="3" fillId="0" borderId="10" xfId="0" applyFont="1" applyBorder="1" applyAlignment="1">
      <alignment horizontal="left" wrapText="1" indent="1"/>
    </xf>
    <xf numFmtId="0" fontId="3" fillId="0" borderId="10" xfId="0" applyFont="1" applyBorder="1" applyAlignment="1">
      <alignment horizontal="left" wrapText="1" indent="6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vertical="top" wrapText="1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Border="1" applyAlignment="1">
      <alignment horizontal="justify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164" fontId="3" fillId="0" borderId="11" xfId="0" applyNumberFormat="1" applyFont="1" applyBorder="1" applyAlignment="1">
      <alignment horizontal="right" wrapText="1" indent="3"/>
    </xf>
    <xf numFmtId="0" fontId="3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Fill="1"/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wrapText="1"/>
    </xf>
    <xf numFmtId="164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wrapText="1" indent="1"/>
    </xf>
    <xf numFmtId="164" fontId="3" fillId="0" borderId="13" xfId="0" applyNumberFormat="1" applyFont="1" applyBorder="1" applyAlignment="1">
      <alignment horizontal="right" wrapText="1" indent="1"/>
    </xf>
    <xf numFmtId="164" fontId="3" fillId="0" borderId="11" xfId="0" applyNumberFormat="1" applyFont="1" applyBorder="1" applyAlignment="1">
      <alignment horizontal="right" wrapText="1" indent="2"/>
    </xf>
    <xf numFmtId="164" fontId="3" fillId="0" borderId="13" xfId="0" applyNumberFormat="1" applyFont="1" applyBorder="1" applyAlignment="1">
      <alignment horizontal="right" wrapText="1" indent="2"/>
    </xf>
    <xf numFmtId="3" fontId="3" fillId="0" borderId="11" xfId="0" applyNumberFormat="1" applyFont="1" applyBorder="1" applyAlignment="1">
      <alignment horizontal="right" wrapText="1" indent="3"/>
    </xf>
    <xf numFmtId="164" fontId="3" fillId="0" borderId="11" xfId="0" quotePrefix="1" applyNumberFormat="1" applyFont="1" applyBorder="1" applyAlignment="1">
      <alignment horizontal="right" wrapText="1" indent="3"/>
    </xf>
    <xf numFmtId="164" fontId="3" fillId="0" borderId="13" xfId="0" applyNumberFormat="1" applyFont="1" applyBorder="1" applyAlignment="1">
      <alignment horizontal="right" wrapText="1" indent="3"/>
    </xf>
    <xf numFmtId="164" fontId="3" fillId="0" borderId="11" xfId="0" applyNumberFormat="1" applyFont="1" applyBorder="1" applyAlignment="1">
      <alignment horizontal="right" wrapText="1" indent="7"/>
    </xf>
    <xf numFmtId="164" fontId="3" fillId="0" borderId="13" xfId="0" applyNumberFormat="1" applyFont="1" applyBorder="1" applyAlignment="1">
      <alignment horizontal="right" wrapText="1" indent="7"/>
    </xf>
    <xf numFmtId="3" fontId="3" fillId="0" borderId="11" xfId="0" applyNumberFormat="1" applyFont="1" applyBorder="1" applyAlignment="1">
      <alignment horizontal="right" wrapText="1" indent="5"/>
    </xf>
    <xf numFmtId="164" fontId="3" fillId="0" borderId="11" xfId="0" applyNumberFormat="1" applyFont="1" applyBorder="1" applyAlignment="1">
      <alignment horizontal="right" wrapText="1" indent="5"/>
    </xf>
    <xf numFmtId="164" fontId="3" fillId="0" borderId="13" xfId="0" applyNumberFormat="1" applyFont="1" applyBorder="1" applyAlignment="1">
      <alignment horizontal="right" wrapText="1" indent="5"/>
    </xf>
    <xf numFmtId="0" fontId="3" fillId="0" borderId="11" xfId="0" applyFont="1" applyBorder="1" applyAlignment="1">
      <alignment horizontal="right" wrapText="1" indent="1"/>
    </xf>
    <xf numFmtId="164" fontId="3" fillId="0" borderId="6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horizontal="right" wrapText="1" indent="1"/>
    </xf>
    <xf numFmtId="0" fontId="3" fillId="0" borderId="9" xfId="0" applyFont="1" applyBorder="1" applyAlignment="1">
      <alignment horizontal="right" wrapText="1" indent="1"/>
    </xf>
    <xf numFmtId="165" fontId="3" fillId="0" borderId="6" xfId="0" applyNumberFormat="1" applyFont="1" applyBorder="1" applyAlignment="1">
      <alignment horizontal="right" wrapText="1" indent="1"/>
    </xf>
    <xf numFmtId="0" fontId="0" fillId="0" borderId="16" xfId="0" applyBorder="1"/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5"/>
    </xf>
    <xf numFmtId="0" fontId="3" fillId="0" borderId="10" xfId="0" applyFont="1" applyBorder="1" applyAlignment="1">
      <alignment horizontal="left" vertical="center" wrapText="1" indent="7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horizontal="left" wrapText="1" indent="2"/>
    </xf>
    <xf numFmtId="0" fontId="3" fillId="0" borderId="12" xfId="0" applyFont="1" applyBorder="1" applyAlignment="1">
      <alignment horizontal="left" wrapText="1" indent="2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>
      <selection activeCell="A2" sqref="A2:M2"/>
    </sheetView>
  </sheetViews>
  <sheetFormatPr defaultRowHeight="15" x14ac:dyDescent="0.25"/>
  <cols>
    <col min="1" max="1" width="24.7109375" customWidth="1"/>
    <col min="2" max="10" width="9.7109375" customWidth="1"/>
  </cols>
  <sheetData>
    <row r="1" spans="1:13" ht="18" customHeight="1" x14ac:dyDescent="0.25"/>
    <row r="2" spans="1:13" ht="18" customHeight="1" x14ac:dyDescent="0.25">
      <c r="A2" s="65" t="s">
        <v>12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" customHeight="1" x14ac:dyDescent="0.25">
      <c r="A3" s="65" t="s">
        <v>74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8" customHeight="1" x14ac:dyDescent="0.25">
      <c r="A4" s="1"/>
    </row>
    <row r="5" spans="1:13" ht="18" customHeight="1" x14ac:dyDescent="0.25">
      <c r="A5" s="65" t="s">
        <v>71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thickBot="1" x14ac:dyDescent="0.3">
      <c r="A6" s="11"/>
    </row>
    <row r="7" spans="1:13" s="25" customFormat="1" ht="15.75" thickBot="1" x14ac:dyDescent="0.3">
      <c r="A7" s="37"/>
      <c r="B7" s="38">
        <v>2010</v>
      </c>
      <c r="C7" s="38">
        <v>2011</v>
      </c>
      <c r="D7" s="38">
        <v>2012</v>
      </c>
      <c r="E7" s="38">
        <v>2013</v>
      </c>
      <c r="F7" s="38">
        <v>2014</v>
      </c>
      <c r="G7" s="38">
        <v>2015</v>
      </c>
      <c r="H7" s="38">
        <v>2016</v>
      </c>
      <c r="I7" s="38">
        <v>2017</v>
      </c>
      <c r="J7" s="38">
        <v>2018</v>
      </c>
      <c r="K7" s="38">
        <v>2019</v>
      </c>
      <c r="L7" s="38">
        <v>2020</v>
      </c>
      <c r="M7" s="38">
        <v>2021</v>
      </c>
    </row>
    <row r="8" spans="1:13" ht="28.5" x14ac:dyDescent="0.25">
      <c r="A8" s="19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x14ac:dyDescent="0.25">
      <c r="A9" s="19" t="s">
        <v>13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5" customHeight="1" x14ac:dyDescent="0.25">
      <c r="A10" s="19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" customHeight="1" x14ac:dyDescent="0.25">
      <c r="A11" s="19" t="s">
        <v>15</v>
      </c>
      <c r="B11" s="32" t="s">
        <v>0</v>
      </c>
      <c r="C11" s="32" t="s">
        <v>1</v>
      </c>
      <c r="D11" s="32" t="s">
        <v>2</v>
      </c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1">
        <v>122320</v>
      </c>
      <c r="K11" s="31">
        <v>134732</v>
      </c>
      <c r="L11" s="31">
        <v>149721</v>
      </c>
      <c r="M11" s="31">
        <v>176879</v>
      </c>
    </row>
    <row r="12" spans="1:13" ht="28.5" x14ac:dyDescent="0.25">
      <c r="A12" s="19" t="s">
        <v>16</v>
      </c>
      <c r="B12" s="33">
        <v>107.7</v>
      </c>
      <c r="C12" s="33">
        <v>105.5</v>
      </c>
      <c r="D12" s="33">
        <v>101.7</v>
      </c>
      <c r="E12" s="33">
        <v>101</v>
      </c>
      <c r="F12" s="33">
        <v>101.7</v>
      </c>
      <c r="G12" s="33">
        <v>96.2</v>
      </c>
      <c r="H12" s="33">
        <v>97.5</v>
      </c>
      <c r="I12" s="33">
        <v>102.5</v>
      </c>
      <c r="J12" s="33">
        <v>103.1</v>
      </c>
      <c r="K12" s="33">
        <v>101.4</v>
      </c>
      <c r="L12" s="33">
        <v>99.3</v>
      </c>
      <c r="M12" s="33">
        <v>102.4</v>
      </c>
    </row>
    <row r="13" spans="1:13" ht="42.75" x14ac:dyDescent="0.25">
      <c r="A13" s="19" t="s">
        <v>18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19" t="s">
        <v>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25">
      <c r="A15" s="19" t="s">
        <v>67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" customHeight="1" x14ac:dyDescent="0.25">
      <c r="A16" s="19" t="s">
        <v>17</v>
      </c>
      <c r="B16" s="31" t="s">
        <v>8</v>
      </c>
      <c r="C16" s="31" t="s">
        <v>9</v>
      </c>
      <c r="D16" s="31" t="s">
        <v>10</v>
      </c>
      <c r="E16" s="31">
        <v>71023</v>
      </c>
      <c r="F16" s="31" t="s">
        <v>11</v>
      </c>
      <c r="G16" s="31">
        <v>95031</v>
      </c>
      <c r="H16" s="31">
        <v>10027</v>
      </c>
      <c r="I16" s="31">
        <v>11180</v>
      </c>
      <c r="J16" s="31">
        <v>12959</v>
      </c>
      <c r="K16" s="31">
        <v>14303</v>
      </c>
      <c r="L16" s="31">
        <v>15962</v>
      </c>
      <c r="M16" s="31">
        <v>19014</v>
      </c>
    </row>
    <row r="17" spans="1:13" ht="29.25" thickBot="1" x14ac:dyDescent="0.3">
      <c r="A17" s="21" t="s">
        <v>16</v>
      </c>
      <c r="B17" s="35">
        <v>107.9</v>
      </c>
      <c r="C17" s="35">
        <v>105.7</v>
      </c>
      <c r="D17" s="35">
        <v>101.9</v>
      </c>
      <c r="E17" s="35">
        <v>101</v>
      </c>
      <c r="F17" s="35">
        <v>101.6</v>
      </c>
      <c r="G17" s="35">
        <v>96.1</v>
      </c>
      <c r="H17" s="35">
        <v>97.4</v>
      </c>
      <c r="I17" s="35">
        <v>102.6</v>
      </c>
      <c r="J17" s="35">
        <v>103.3</v>
      </c>
      <c r="K17" s="35">
        <v>101.6</v>
      </c>
      <c r="L17" s="35">
        <v>99.7</v>
      </c>
      <c r="M17" s="35">
        <v>103.2</v>
      </c>
    </row>
    <row r="18" spans="1:13" ht="15.75" thickTop="1" x14ac:dyDescent="0.25">
      <c r="A18" s="56"/>
    </row>
  </sheetData>
  <mergeCells count="3">
    <mergeCell ref="A2:M2"/>
    <mergeCell ref="A3:M3"/>
    <mergeCell ref="A5:M5"/>
  </mergeCells>
  <pageMargins left="0" right="0" top="0" bottom="0" header="0.31496062992125984" footer="0.31496062992125984"/>
  <pageSetup paperSize="9" scale="7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2"/>
    </sheetView>
  </sheetViews>
  <sheetFormatPr defaultRowHeight="15" x14ac:dyDescent="0.25"/>
  <cols>
    <col min="1" max="1" width="40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65" t="s">
        <v>19</v>
      </c>
      <c r="B2" s="65"/>
      <c r="C2" s="65"/>
      <c r="D2" s="65"/>
    </row>
    <row r="3" spans="1:4" ht="18" customHeight="1" x14ac:dyDescent="0.25">
      <c r="A3" s="65" t="s">
        <v>72</v>
      </c>
      <c r="B3" s="65"/>
      <c r="C3" s="65"/>
      <c r="D3" s="65"/>
    </row>
    <row r="4" spans="1:4" ht="18" customHeight="1" thickBot="1" x14ac:dyDescent="0.3">
      <c r="A4" s="12"/>
    </row>
    <row r="5" spans="1:4" ht="20.100000000000001" customHeight="1" thickBot="1" x14ac:dyDescent="0.3">
      <c r="A5" s="66"/>
      <c r="B5" s="68" t="s">
        <v>20</v>
      </c>
      <c r="C5" s="69"/>
      <c r="D5" s="66" t="s">
        <v>23</v>
      </c>
    </row>
    <row r="6" spans="1:4" ht="32.1" customHeight="1" thickBot="1" x14ac:dyDescent="0.3">
      <c r="A6" s="67"/>
      <c r="B6" s="18" t="s">
        <v>21</v>
      </c>
      <c r="C6" s="18" t="s">
        <v>22</v>
      </c>
      <c r="D6" s="70"/>
    </row>
    <row r="7" spans="1:4" ht="18" customHeight="1" x14ac:dyDescent="0.25">
      <c r="A7" s="57" t="s">
        <v>12</v>
      </c>
      <c r="B7" s="41">
        <f>B9+B16+B30</f>
        <v>176879</v>
      </c>
      <c r="C7" s="43">
        <f>C9+C16+C30</f>
        <v>100</v>
      </c>
      <c r="D7" s="46">
        <v>102.4</v>
      </c>
    </row>
    <row r="8" spans="1:4" ht="18" customHeight="1" x14ac:dyDescent="0.25">
      <c r="A8" s="5" t="s">
        <v>24</v>
      </c>
      <c r="B8" s="41"/>
      <c r="C8" s="17"/>
      <c r="D8" s="46"/>
    </row>
    <row r="9" spans="1:4" ht="18" customHeight="1" x14ac:dyDescent="0.25">
      <c r="A9" s="57" t="s">
        <v>25</v>
      </c>
      <c r="B9" s="41">
        <f>B10+B11+B12+B13+B14+B15</f>
        <v>68719.100000000006</v>
      </c>
      <c r="C9" s="17">
        <f>C10+C11+C12+C13+C14+C15</f>
        <v>38.800000000000004</v>
      </c>
      <c r="D9" s="46">
        <v>101.6</v>
      </c>
    </row>
    <row r="10" spans="1:4" ht="33" customHeight="1" x14ac:dyDescent="0.25">
      <c r="A10" s="6" t="s">
        <v>26</v>
      </c>
      <c r="B10" s="41">
        <v>11862.6</v>
      </c>
      <c r="C10" s="17">
        <v>6.7</v>
      </c>
      <c r="D10" s="46">
        <v>95.9</v>
      </c>
    </row>
    <row r="11" spans="1:4" ht="18" customHeight="1" x14ac:dyDescent="0.25">
      <c r="A11" s="6" t="s">
        <v>27</v>
      </c>
      <c r="B11" s="41">
        <v>1168.5</v>
      </c>
      <c r="C11" s="17">
        <v>0.7</v>
      </c>
      <c r="D11" s="46">
        <v>102.9</v>
      </c>
    </row>
    <row r="12" spans="1:4" ht="18" customHeight="1" x14ac:dyDescent="0.25">
      <c r="A12" s="6" t="s">
        <v>28</v>
      </c>
      <c r="B12" s="41">
        <v>40254.800000000003</v>
      </c>
      <c r="C12" s="17">
        <v>22.8</v>
      </c>
      <c r="D12" s="46">
        <v>105.8</v>
      </c>
    </row>
    <row r="13" spans="1:4" ht="48" customHeight="1" x14ac:dyDescent="0.25">
      <c r="A13" s="6" t="s">
        <v>29</v>
      </c>
      <c r="B13" s="41">
        <v>5167.7</v>
      </c>
      <c r="C13" s="17">
        <v>2.9</v>
      </c>
      <c r="D13" s="46">
        <v>112.8</v>
      </c>
    </row>
    <row r="14" spans="1:4" ht="48" customHeight="1" x14ac:dyDescent="0.25">
      <c r="A14" s="6" t="s">
        <v>30</v>
      </c>
      <c r="B14" s="41">
        <v>1159.9000000000001</v>
      </c>
      <c r="C14" s="17">
        <v>0.6</v>
      </c>
      <c r="D14" s="46">
        <v>102.5</v>
      </c>
    </row>
    <row r="15" spans="1:4" ht="18" customHeight="1" x14ac:dyDescent="0.25">
      <c r="A15" s="6" t="s">
        <v>31</v>
      </c>
      <c r="B15" s="41">
        <v>9105.6</v>
      </c>
      <c r="C15" s="17">
        <v>5.0999999999999996</v>
      </c>
      <c r="D15" s="46">
        <v>87.2</v>
      </c>
    </row>
    <row r="16" spans="1:4" ht="18" customHeight="1" x14ac:dyDescent="0.25">
      <c r="A16" s="57" t="s">
        <v>32</v>
      </c>
      <c r="B16" s="41">
        <f>B17+B18+B19+B20+B21+B22+B23+B24+B25+B26+B27+B28+B29</f>
        <v>86133.9</v>
      </c>
      <c r="C16" s="17">
        <f>C17+C18+C19+C20+C21+C22+C23+C24+C25+C26+C27+C28+C29</f>
        <v>48.7</v>
      </c>
      <c r="D16" s="46">
        <v>103</v>
      </c>
    </row>
    <row r="17" spans="1:4" ht="32.1" customHeight="1" x14ac:dyDescent="0.25">
      <c r="A17" s="6" t="s">
        <v>33</v>
      </c>
      <c r="B17" s="41">
        <v>16438.3</v>
      </c>
      <c r="C17" s="44">
        <v>9.3000000000000007</v>
      </c>
      <c r="D17" s="46">
        <v>103.4</v>
      </c>
    </row>
    <row r="18" spans="1:4" ht="48" customHeight="1" x14ac:dyDescent="0.25">
      <c r="A18" s="6" t="s">
        <v>34</v>
      </c>
      <c r="B18" s="41">
        <v>9356.5</v>
      </c>
      <c r="C18" s="44">
        <v>5.3</v>
      </c>
      <c r="D18" s="46">
        <v>102.6</v>
      </c>
    </row>
    <row r="19" spans="1:4" ht="32.1" customHeight="1" x14ac:dyDescent="0.25">
      <c r="A19" s="6" t="s">
        <v>35</v>
      </c>
      <c r="B19" s="41">
        <v>1600.6</v>
      </c>
      <c r="C19" s="17">
        <v>0.9</v>
      </c>
      <c r="D19" s="46">
        <v>117.2</v>
      </c>
    </row>
    <row r="20" spans="1:4" ht="18" customHeight="1" x14ac:dyDescent="0.25">
      <c r="A20" s="6" t="s">
        <v>36</v>
      </c>
      <c r="B20" s="41">
        <v>12851.7</v>
      </c>
      <c r="C20" s="44">
        <v>7.3</v>
      </c>
      <c r="D20" s="46">
        <v>109.7</v>
      </c>
    </row>
    <row r="21" spans="1:4" ht="18" customHeight="1" x14ac:dyDescent="0.25">
      <c r="A21" s="6" t="s">
        <v>37</v>
      </c>
      <c r="B21" s="41">
        <v>4610.6000000000004</v>
      </c>
      <c r="C21" s="17">
        <v>2.6</v>
      </c>
      <c r="D21" s="46">
        <v>94.7</v>
      </c>
    </row>
    <row r="22" spans="1:4" ht="18" customHeight="1" x14ac:dyDescent="0.25">
      <c r="A22" s="6" t="s">
        <v>38</v>
      </c>
      <c r="B22" s="41">
        <v>10768.2</v>
      </c>
      <c r="C22" s="17">
        <v>6.1</v>
      </c>
      <c r="D22" s="46">
        <v>99.8</v>
      </c>
    </row>
    <row r="23" spans="1:4" ht="32.1" customHeight="1" x14ac:dyDescent="0.25">
      <c r="A23" s="6" t="s">
        <v>39</v>
      </c>
      <c r="B23" s="41">
        <v>4861.1000000000004</v>
      </c>
      <c r="C23" s="17">
        <v>2.7</v>
      </c>
      <c r="D23" s="46">
        <v>98.3</v>
      </c>
    </row>
    <row r="24" spans="1:4" ht="48" customHeight="1" x14ac:dyDescent="0.25">
      <c r="A24" s="6" t="s">
        <v>40</v>
      </c>
      <c r="B24" s="41">
        <v>2368.6999999999998</v>
      </c>
      <c r="C24" s="17">
        <v>1.3</v>
      </c>
      <c r="D24" s="46">
        <v>102.9</v>
      </c>
    </row>
    <row r="25" spans="1:4" ht="18" customHeight="1" x14ac:dyDescent="0.25">
      <c r="A25" s="6" t="s">
        <v>41</v>
      </c>
      <c r="B25" s="41">
        <v>6337.9</v>
      </c>
      <c r="C25" s="17">
        <v>3.6</v>
      </c>
      <c r="D25" s="46">
        <v>100</v>
      </c>
    </row>
    <row r="26" spans="1:4" ht="18" customHeight="1" x14ac:dyDescent="0.25">
      <c r="A26" s="6" t="s">
        <v>42</v>
      </c>
      <c r="B26" s="41">
        <v>6933.6</v>
      </c>
      <c r="C26" s="17">
        <v>3.9</v>
      </c>
      <c r="D26" s="46">
        <v>100.3</v>
      </c>
    </row>
    <row r="27" spans="1:4" ht="18" customHeight="1" x14ac:dyDescent="0.25">
      <c r="A27" s="6" t="s">
        <v>43</v>
      </c>
      <c r="B27" s="41">
        <v>7208.9</v>
      </c>
      <c r="C27" s="17">
        <v>4.0999999999999996</v>
      </c>
      <c r="D27" s="46">
        <v>105</v>
      </c>
    </row>
    <row r="28" spans="1:4" ht="32.1" customHeight="1" x14ac:dyDescent="0.25">
      <c r="A28" s="6" t="s">
        <v>44</v>
      </c>
      <c r="B28" s="41">
        <v>1553</v>
      </c>
      <c r="C28" s="17">
        <v>0.9</v>
      </c>
      <c r="D28" s="46">
        <v>111.4</v>
      </c>
    </row>
    <row r="29" spans="1:4" ht="18" customHeight="1" x14ac:dyDescent="0.25">
      <c r="A29" s="6" t="s">
        <v>45</v>
      </c>
      <c r="B29" s="41">
        <v>1244.8</v>
      </c>
      <c r="C29" s="17">
        <v>0.7</v>
      </c>
      <c r="D29" s="46">
        <v>105.1</v>
      </c>
    </row>
    <row r="30" spans="1:4" ht="18" customHeight="1" thickBot="1" x14ac:dyDescent="0.3">
      <c r="A30" s="58" t="s">
        <v>46</v>
      </c>
      <c r="B30" s="42">
        <v>22026</v>
      </c>
      <c r="C30" s="45">
        <v>12.5</v>
      </c>
      <c r="D30" s="47">
        <v>103</v>
      </c>
    </row>
    <row r="31" spans="1:4" ht="15.75" customHeight="1" thickTop="1" x14ac:dyDescent="0.25"/>
  </sheetData>
  <mergeCells count="5">
    <mergeCell ref="A2:D2"/>
    <mergeCell ref="A3:D3"/>
    <mergeCell ref="A5:A6"/>
    <mergeCell ref="B5:C5"/>
    <mergeCell ref="D5:D6"/>
  </mergeCells>
  <pageMargins left="0.19685039370078741" right="0.19685039370078741" top="0" bottom="0" header="0.31496062992125984" footer="0.31496062992125984"/>
  <pageSetup paperSize="9" orientation="portrait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90" zoomScaleNormal="90" workbookViewId="0">
      <selection activeCell="A2" sqref="A2:D2"/>
    </sheetView>
  </sheetViews>
  <sheetFormatPr defaultRowHeight="15" x14ac:dyDescent="0.25"/>
  <cols>
    <col min="1" max="1" width="35.7109375" customWidth="1"/>
    <col min="2" max="2" width="17.7109375" customWidth="1"/>
    <col min="3" max="3" width="14.7109375" customWidth="1"/>
    <col min="4" max="4" width="26.7109375" customWidth="1"/>
    <col min="7" max="7" width="9.140625" customWidth="1"/>
  </cols>
  <sheetData>
    <row r="1" spans="1:4" ht="18" customHeight="1" x14ac:dyDescent="0.25"/>
    <row r="2" spans="1:4" ht="18" customHeight="1" x14ac:dyDescent="0.25">
      <c r="A2" s="65" t="s">
        <v>47</v>
      </c>
      <c r="B2" s="65"/>
      <c r="C2" s="65"/>
      <c r="D2" s="65"/>
    </row>
    <row r="3" spans="1:4" ht="18" customHeight="1" x14ac:dyDescent="0.25">
      <c r="A3" s="65" t="s">
        <v>70</v>
      </c>
      <c r="B3" s="65"/>
      <c r="C3" s="65"/>
      <c r="D3" s="65"/>
    </row>
    <row r="4" spans="1:4" ht="18" customHeight="1" thickBot="1" x14ac:dyDescent="0.3">
      <c r="A4" s="12"/>
    </row>
    <row r="5" spans="1:4" ht="20.100000000000001" customHeight="1" thickBot="1" x14ac:dyDescent="0.3">
      <c r="A5" s="66"/>
      <c r="B5" s="68" t="s">
        <v>20</v>
      </c>
      <c r="C5" s="69"/>
      <c r="D5" s="66" t="s">
        <v>23</v>
      </c>
    </row>
    <row r="6" spans="1:4" ht="32.1" customHeight="1" thickBot="1" x14ac:dyDescent="0.3">
      <c r="A6" s="67"/>
      <c r="B6" s="18" t="s">
        <v>21</v>
      </c>
      <c r="C6" s="18" t="s">
        <v>22</v>
      </c>
      <c r="D6" s="67"/>
    </row>
    <row r="7" spans="1:4" ht="18" customHeight="1" x14ac:dyDescent="0.25">
      <c r="A7" s="23" t="s">
        <v>12</v>
      </c>
      <c r="B7" s="41">
        <f>B9+B17+B21+B24</f>
        <v>176879.00000000003</v>
      </c>
      <c r="C7" s="41">
        <f>C9+C17+C21+C24</f>
        <v>100</v>
      </c>
      <c r="D7" s="46">
        <v>102.4</v>
      </c>
    </row>
    <row r="8" spans="1:4" ht="18" customHeight="1" x14ac:dyDescent="0.25">
      <c r="A8" s="59" t="s">
        <v>24</v>
      </c>
      <c r="B8" s="41"/>
      <c r="C8" s="41"/>
      <c r="D8" s="46"/>
    </row>
    <row r="9" spans="1:4" ht="18" customHeight="1" x14ac:dyDescent="0.25">
      <c r="A9" s="23" t="s">
        <v>48</v>
      </c>
      <c r="B9" s="41">
        <f>B11+B12+B16</f>
        <v>119724.90000000001</v>
      </c>
      <c r="C9" s="41">
        <f>C11+C12+C16</f>
        <v>67.7</v>
      </c>
      <c r="D9" s="46">
        <v>103.5</v>
      </c>
    </row>
    <row r="10" spans="1:4" ht="18" customHeight="1" x14ac:dyDescent="0.25">
      <c r="A10" s="60" t="s">
        <v>24</v>
      </c>
      <c r="B10" s="41"/>
      <c r="C10" s="41"/>
      <c r="D10" s="46"/>
    </row>
    <row r="11" spans="1:4" ht="18" customHeight="1" x14ac:dyDescent="0.25">
      <c r="A11" s="59" t="s">
        <v>49</v>
      </c>
      <c r="B11" s="41">
        <v>88838.7</v>
      </c>
      <c r="C11" s="41">
        <v>50.2</v>
      </c>
      <c r="D11" s="46">
        <v>104.9</v>
      </c>
    </row>
    <row r="12" spans="1:4" ht="18" customHeight="1" x14ac:dyDescent="0.25">
      <c r="A12" s="59" t="s">
        <v>50</v>
      </c>
      <c r="B12" s="41">
        <f>B14+B15</f>
        <v>29744.100000000002</v>
      </c>
      <c r="C12" s="41">
        <f>C14+C15</f>
        <v>16.8</v>
      </c>
      <c r="D12" s="46">
        <v>99.3</v>
      </c>
    </row>
    <row r="13" spans="1:4" ht="18" customHeight="1" x14ac:dyDescent="0.25">
      <c r="A13" s="61" t="s">
        <v>24</v>
      </c>
      <c r="B13" s="41"/>
      <c r="C13" s="41"/>
      <c r="D13" s="46"/>
    </row>
    <row r="14" spans="1:4" ht="35.1" customHeight="1" x14ac:dyDescent="0.25">
      <c r="A14" s="60" t="s">
        <v>51</v>
      </c>
      <c r="B14" s="41">
        <v>17816.900000000001</v>
      </c>
      <c r="C14" s="41">
        <v>10.1</v>
      </c>
      <c r="D14" s="46">
        <v>99.8</v>
      </c>
    </row>
    <row r="15" spans="1:4" ht="18" customHeight="1" x14ac:dyDescent="0.25">
      <c r="A15" s="60" t="s">
        <v>52</v>
      </c>
      <c r="B15" s="41">
        <v>11927.2</v>
      </c>
      <c r="C15" s="41">
        <v>6.7</v>
      </c>
      <c r="D15" s="46">
        <v>98.6</v>
      </c>
    </row>
    <row r="16" spans="1:4" ht="50.1" customHeight="1" x14ac:dyDescent="0.25">
      <c r="A16" s="59" t="s">
        <v>53</v>
      </c>
      <c r="B16" s="41">
        <v>1142.0999999999999</v>
      </c>
      <c r="C16" s="41">
        <v>0.7</v>
      </c>
      <c r="D16" s="46">
        <v>97.7</v>
      </c>
    </row>
    <row r="17" spans="1:4" ht="18" customHeight="1" x14ac:dyDescent="0.25">
      <c r="A17" s="23" t="s">
        <v>54</v>
      </c>
      <c r="B17" s="41">
        <f>B19+B20</f>
        <v>43124.4</v>
      </c>
      <c r="C17" s="41">
        <f>C19+C20</f>
        <v>24.400000000000002</v>
      </c>
      <c r="D17" s="46">
        <v>93.5</v>
      </c>
    </row>
    <row r="18" spans="1:4" ht="18" customHeight="1" x14ac:dyDescent="0.25">
      <c r="A18" s="60" t="s">
        <v>24</v>
      </c>
      <c r="B18" s="41"/>
      <c r="C18" s="41"/>
      <c r="D18" s="46"/>
    </row>
    <row r="19" spans="1:4" ht="18" customHeight="1" x14ac:dyDescent="0.25">
      <c r="A19" s="59" t="s">
        <v>55</v>
      </c>
      <c r="B19" s="41">
        <v>39923.599999999999</v>
      </c>
      <c r="C19" s="41">
        <v>22.6</v>
      </c>
      <c r="D19" s="46">
        <v>94.1</v>
      </c>
    </row>
    <row r="20" spans="1:4" ht="50.1" customHeight="1" x14ac:dyDescent="0.25">
      <c r="A20" s="59" t="s">
        <v>56</v>
      </c>
      <c r="B20" s="41">
        <v>3200.8</v>
      </c>
      <c r="C20" s="41">
        <v>1.8</v>
      </c>
      <c r="D20" s="46" t="s">
        <v>75</v>
      </c>
    </row>
    <row r="21" spans="1:4" ht="18" customHeight="1" x14ac:dyDescent="0.25">
      <c r="A21" s="23" t="s">
        <v>57</v>
      </c>
      <c r="B21" s="41">
        <f>B22-B23</f>
        <v>9992.5</v>
      </c>
      <c r="C21" s="41">
        <f>C22-C23</f>
        <v>5.5999999999999943</v>
      </c>
      <c r="D21" s="46" t="s">
        <v>75</v>
      </c>
    </row>
    <row r="22" spans="1:4" ht="18" customHeight="1" x14ac:dyDescent="0.25">
      <c r="A22" s="59" t="s">
        <v>58</v>
      </c>
      <c r="B22" s="41">
        <v>125286.5</v>
      </c>
      <c r="C22" s="41">
        <v>70.8</v>
      </c>
      <c r="D22" s="46">
        <v>110.1</v>
      </c>
    </row>
    <row r="23" spans="1:4" ht="18" customHeight="1" x14ac:dyDescent="0.25">
      <c r="A23" s="59" t="s">
        <v>59</v>
      </c>
      <c r="B23" s="41">
        <v>115294</v>
      </c>
      <c r="C23" s="41">
        <v>65.2</v>
      </c>
      <c r="D23" s="46">
        <v>105.7</v>
      </c>
    </row>
    <row r="24" spans="1:4" ht="18" customHeight="1" thickBot="1" x14ac:dyDescent="0.3">
      <c r="A24" s="62" t="s">
        <v>60</v>
      </c>
      <c r="B24" s="42">
        <v>4037.2</v>
      </c>
      <c r="C24" s="42">
        <v>2.2999999999999998</v>
      </c>
      <c r="D24" s="47" t="s">
        <v>75</v>
      </c>
    </row>
    <row r="25" spans="1:4" ht="15.75" customHeight="1" thickTop="1" x14ac:dyDescent="0.25"/>
  </sheetData>
  <mergeCells count="5">
    <mergeCell ref="A5:A6"/>
    <mergeCell ref="B5:C5"/>
    <mergeCell ref="D5:D6"/>
    <mergeCell ref="A2:D2"/>
    <mergeCell ref="A3:D3"/>
  </mergeCells>
  <pageMargins left="0.19685039370078741" right="0.19685039370078741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90" zoomScaleNormal="90" workbookViewId="0">
      <selection activeCell="A2" sqref="A2:C2"/>
    </sheetView>
  </sheetViews>
  <sheetFormatPr defaultRowHeight="15" x14ac:dyDescent="0.25"/>
  <cols>
    <col min="1" max="1" width="40.7109375" customWidth="1"/>
    <col min="2" max="3" width="18.7109375" customWidth="1"/>
  </cols>
  <sheetData>
    <row r="1" spans="1:3" ht="18" customHeight="1" x14ac:dyDescent="0.25">
      <c r="A1" s="8"/>
    </row>
    <row r="2" spans="1:3" ht="18" customHeight="1" x14ac:dyDescent="0.25">
      <c r="A2" s="65" t="s">
        <v>61</v>
      </c>
      <c r="B2" s="65"/>
      <c r="C2" s="65"/>
    </row>
    <row r="3" spans="1:3" ht="18" customHeight="1" x14ac:dyDescent="0.25">
      <c r="A3" s="65" t="s">
        <v>70</v>
      </c>
      <c r="B3" s="65"/>
      <c r="C3" s="65"/>
    </row>
    <row r="4" spans="1:3" ht="18" customHeight="1" thickBot="1" x14ac:dyDescent="0.3">
      <c r="A4" s="12"/>
    </row>
    <row r="5" spans="1:3" ht="20.100000000000001" customHeight="1" thickBot="1" x14ac:dyDescent="0.3">
      <c r="A5" s="29"/>
      <c r="B5" s="68" t="s">
        <v>20</v>
      </c>
      <c r="C5" s="69"/>
    </row>
    <row r="6" spans="1:3" ht="32.1" customHeight="1" thickBot="1" x14ac:dyDescent="0.3">
      <c r="A6" s="30"/>
      <c r="B6" s="4" t="s">
        <v>21</v>
      </c>
      <c r="C6" s="4" t="s">
        <v>22</v>
      </c>
    </row>
    <row r="7" spans="1:3" ht="18" customHeight="1" x14ac:dyDescent="0.25">
      <c r="A7" s="57" t="s">
        <v>12</v>
      </c>
      <c r="B7" s="41">
        <f>B9+B10+B11</f>
        <v>176879</v>
      </c>
      <c r="C7" s="48">
        <f>C9+C10+C11</f>
        <v>100</v>
      </c>
    </row>
    <row r="8" spans="1:3" ht="18" customHeight="1" x14ac:dyDescent="0.25">
      <c r="A8" s="7" t="s">
        <v>24</v>
      </c>
      <c r="B8" s="41"/>
      <c r="C8" s="49"/>
    </row>
    <row r="9" spans="1:3" ht="18" customHeight="1" x14ac:dyDescent="0.25">
      <c r="A9" s="63" t="s">
        <v>63</v>
      </c>
      <c r="B9" s="41">
        <v>82377.3</v>
      </c>
      <c r="C9" s="49">
        <v>46.6</v>
      </c>
    </row>
    <row r="10" spans="1:3" ht="35.1" customHeight="1" x14ac:dyDescent="0.25">
      <c r="A10" s="63" t="s">
        <v>64</v>
      </c>
      <c r="B10" s="41">
        <v>22918</v>
      </c>
      <c r="C10" s="49">
        <v>13</v>
      </c>
    </row>
    <row r="11" spans="1:3" ht="35.1" customHeight="1" thickBot="1" x14ac:dyDescent="0.3">
      <c r="A11" s="64" t="s">
        <v>68</v>
      </c>
      <c r="B11" s="42">
        <v>71583.7</v>
      </c>
      <c r="C11" s="50">
        <v>40.4</v>
      </c>
    </row>
    <row r="12" spans="1:3" ht="16.5" thickTop="1" x14ac:dyDescent="0.25">
      <c r="A12" s="3"/>
    </row>
    <row r="13" spans="1:3" x14ac:dyDescent="0.25">
      <c r="A13" s="9"/>
    </row>
    <row r="14" spans="1:3" x14ac:dyDescent="0.25">
      <c r="A14" s="13"/>
      <c r="B14" s="14"/>
    </row>
    <row r="15" spans="1:3" x14ac:dyDescent="0.25">
      <c r="A15" s="15"/>
      <c r="B15" s="16"/>
    </row>
    <row r="16" spans="1:3" x14ac:dyDescent="0.25">
      <c r="A16" s="10"/>
      <c r="B16" s="10"/>
    </row>
    <row r="17" spans="1:2" x14ac:dyDescent="0.25">
      <c r="A17" s="10"/>
      <c r="B17" s="10"/>
    </row>
    <row r="18" spans="1:2" ht="15.75" x14ac:dyDescent="0.25">
      <c r="A18" s="2"/>
    </row>
  </sheetData>
  <mergeCells count="3">
    <mergeCell ref="A2:C2"/>
    <mergeCell ref="A3:C3"/>
    <mergeCell ref="B5:C5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2" sqref="A2:F2"/>
    </sheetView>
  </sheetViews>
  <sheetFormatPr defaultRowHeight="15" x14ac:dyDescent="0.25"/>
  <cols>
    <col min="1" max="1" width="33.7109375" customWidth="1"/>
    <col min="2" max="6" width="15.7109375" customWidth="1"/>
  </cols>
  <sheetData>
    <row r="1" spans="1:7" ht="18" customHeight="1" x14ac:dyDescent="0.25"/>
    <row r="2" spans="1:7" ht="18" customHeight="1" x14ac:dyDescent="0.25">
      <c r="A2" s="65" t="s">
        <v>61</v>
      </c>
      <c r="B2" s="65"/>
      <c r="C2" s="65"/>
      <c r="D2" s="65"/>
      <c r="E2" s="65"/>
      <c r="F2" s="65"/>
    </row>
    <row r="3" spans="1:7" ht="18" customHeight="1" x14ac:dyDescent="0.25">
      <c r="A3" s="65" t="s">
        <v>73</v>
      </c>
      <c r="B3" s="65"/>
      <c r="C3" s="65"/>
      <c r="D3" s="65"/>
      <c r="E3" s="65"/>
      <c r="F3" s="65"/>
    </row>
    <row r="4" spans="1:7" ht="18" customHeight="1" x14ac:dyDescent="0.25">
      <c r="A4" s="78" t="s">
        <v>62</v>
      </c>
      <c r="B4" s="78"/>
      <c r="C4" s="78"/>
      <c r="D4" s="78"/>
      <c r="E4" s="78"/>
      <c r="F4" s="78"/>
    </row>
    <row r="5" spans="1:7" ht="18" customHeight="1" thickBot="1" x14ac:dyDescent="0.3">
      <c r="A5" s="12"/>
    </row>
    <row r="6" spans="1:7" s="25" customFormat="1" ht="15.95" customHeight="1" thickBot="1" x14ac:dyDescent="0.3">
      <c r="A6" s="71"/>
      <c r="B6" s="76" t="s">
        <v>69</v>
      </c>
      <c r="C6" s="73" t="s">
        <v>24</v>
      </c>
      <c r="D6" s="74"/>
      <c r="E6" s="74"/>
      <c r="F6" s="75"/>
    </row>
    <row r="7" spans="1:7" s="25" customFormat="1" ht="81" customHeight="1" thickBot="1" x14ac:dyDescent="0.3">
      <c r="A7" s="72"/>
      <c r="B7" s="77"/>
      <c r="C7" s="26" t="s">
        <v>63</v>
      </c>
      <c r="D7" s="27" t="s">
        <v>65</v>
      </c>
      <c r="E7" s="27" t="s">
        <v>66</v>
      </c>
      <c r="F7" s="28" t="s">
        <v>68</v>
      </c>
    </row>
    <row r="8" spans="1:7" ht="18" customHeight="1" x14ac:dyDescent="0.25">
      <c r="A8" s="57" t="s">
        <v>12</v>
      </c>
      <c r="B8" s="39">
        <f>B10+B32</f>
        <v>176879</v>
      </c>
      <c r="C8" s="51" t="s">
        <v>76</v>
      </c>
      <c r="D8" s="51" t="s">
        <v>76</v>
      </c>
      <c r="E8" s="51" t="s">
        <v>76</v>
      </c>
      <c r="F8" s="51" t="s">
        <v>76</v>
      </c>
    </row>
    <row r="9" spans="1:7" ht="18" customHeight="1" x14ac:dyDescent="0.25">
      <c r="A9" s="5" t="s">
        <v>24</v>
      </c>
      <c r="B9" s="39"/>
      <c r="C9" s="51"/>
      <c r="D9" s="51"/>
      <c r="E9" s="51"/>
      <c r="F9" s="51"/>
    </row>
    <row r="10" spans="1:7" ht="18" customHeight="1" x14ac:dyDescent="0.25">
      <c r="A10" s="24" t="s">
        <v>69</v>
      </c>
      <c r="B10" s="39">
        <f>B11+B18</f>
        <v>154853</v>
      </c>
      <c r="C10" s="52">
        <f>C11+C18</f>
        <v>82377.299999999988</v>
      </c>
      <c r="D10" s="52">
        <f>D11+D18</f>
        <v>1784.6000000000001</v>
      </c>
      <c r="E10" s="52">
        <f>E11+E18</f>
        <v>892.6</v>
      </c>
      <c r="F10" s="52">
        <f>F11+F18</f>
        <v>71583.700000000012</v>
      </c>
    </row>
    <row r="11" spans="1:7" ht="18" customHeight="1" x14ac:dyDescent="0.25">
      <c r="A11" s="57" t="s">
        <v>25</v>
      </c>
      <c r="B11" s="39">
        <f>B12+B13+B14+B15+B16+B17</f>
        <v>68719.100000000006</v>
      </c>
      <c r="C11" s="39">
        <f>C12+C13+C14+C15+C16+C17</f>
        <v>30751.499999999996</v>
      </c>
      <c r="D11" s="39">
        <f>D12+D13+D14+D15+D16+D17</f>
        <v>1059.3000000000002</v>
      </c>
      <c r="E11" s="39">
        <f>E12+E13+E14+E15+E16+E17</f>
        <v>852.4</v>
      </c>
      <c r="F11" s="39">
        <f>F12+F13+F14+F15+F16+F17</f>
        <v>37760.700000000004</v>
      </c>
      <c r="G11" s="36"/>
    </row>
    <row r="12" spans="1:7" ht="33" customHeight="1" x14ac:dyDescent="0.25">
      <c r="A12" s="6" t="s">
        <v>26</v>
      </c>
      <c r="B12" s="39">
        <f t="shared" ref="B12:B20" si="0">C12+D12-E12+F12</f>
        <v>11862.6</v>
      </c>
      <c r="C12" s="39">
        <v>5290.3</v>
      </c>
      <c r="D12" s="39">
        <v>38.1</v>
      </c>
      <c r="E12" s="39">
        <v>252.3</v>
      </c>
      <c r="F12" s="39">
        <v>6786.5</v>
      </c>
    </row>
    <row r="13" spans="1:7" ht="33" customHeight="1" x14ac:dyDescent="0.25">
      <c r="A13" s="6" t="s">
        <v>27</v>
      </c>
      <c r="B13" s="39">
        <f t="shared" si="0"/>
        <v>1168.5</v>
      </c>
      <c r="C13" s="39">
        <v>397.2</v>
      </c>
      <c r="D13" s="39">
        <v>77</v>
      </c>
      <c r="E13" s="39">
        <v>0.6</v>
      </c>
      <c r="F13" s="39">
        <v>694.9</v>
      </c>
    </row>
    <row r="14" spans="1:7" ht="18" customHeight="1" x14ac:dyDescent="0.25">
      <c r="A14" s="6" t="s">
        <v>28</v>
      </c>
      <c r="B14" s="39">
        <f t="shared" si="0"/>
        <v>40254.800000000003</v>
      </c>
      <c r="C14" s="39">
        <v>17377.599999999999</v>
      </c>
      <c r="D14" s="39">
        <v>588.20000000000005</v>
      </c>
      <c r="E14" s="39">
        <v>451</v>
      </c>
      <c r="F14" s="39">
        <v>22740</v>
      </c>
    </row>
    <row r="15" spans="1:7" ht="62.1" customHeight="1" x14ac:dyDescent="0.25">
      <c r="A15" s="6" t="s">
        <v>29</v>
      </c>
      <c r="B15" s="39">
        <f t="shared" si="0"/>
        <v>5167.7</v>
      </c>
      <c r="C15" s="39">
        <v>2255.1</v>
      </c>
      <c r="D15" s="39">
        <v>202.3</v>
      </c>
      <c r="E15" s="39">
        <v>63.3</v>
      </c>
      <c r="F15" s="39">
        <v>2773.6</v>
      </c>
    </row>
    <row r="16" spans="1:7" ht="62.1" customHeight="1" x14ac:dyDescent="0.25">
      <c r="A16" s="6" t="s">
        <v>30</v>
      </c>
      <c r="B16" s="39">
        <f t="shared" si="0"/>
        <v>1159.9000000000001</v>
      </c>
      <c r="C16" s="39">
        <v>645.6</v>
      </c>
      <c r="D16" s="39">
        <v>49</v>
      </c>
      <c r="E16" s="39">
        <v>1</v>
      </c>
      <c r="F16" s="39">
        <v>466.3</v>
      </c>
    </row>
    <row r="17" spans="1:6" ht="18" customHeight="1" x14ac:dyDescent="0.25">
      <c r="A17" s="6" t="s">
        <v>31</v>
      </c>
      <c r="B17" s="39">
        <f t="shared" si="0"/>
        <v>9105.5999999999985</v>
      </c>
      <c r="C17" s="39">
        <v>4785.7</v>
      </c>
      <c r="D17" s="39">
        <v>104.7</v>
      </c>
      <c r="E17" s="39">
        <v>84.2</v>
      </c>
      <c r="F17" s="39">
        <v>4299.3999999999996</v>
      </c>
    </row>
    <row r="18" spans="1:6" ht="18" customHeight="1" x14ac:dyDescent="0.25">
      <c r="A18" s="57" t="s">
        <v>32</v>
      </c>
      <c r="B18" s="39">
        <f t="shared" si="0"/>
        <v>86133.9</v>
      </c>
      <c r="C18" s="39">
        <f>C19+C20+C21+C22+C23+C24+C25+C26+C27+C28+C29+C30+C31</f>
        <v>51625.799999999996</v>
      </c>
      <c r="D18" s="39">
        <f>D19+D20+D21+D22+D23+D24+D25+D26+D27+D28+D29+D30+D31</f>
        <v>725.3</v>
      </c>
      <c r="E18" s="39">
        <f>E19+E20+E22+E24+E25+E26+E28+E29+E30+E31</f>
        <v>40.200000000000003</v>
      </c>
      <c r="F18" s="39">
        <f>F19+F20+F21+F22+F23+F24+F25+F26+F27+F28+F29+F30+F31</f>
        <v>33823</v>
      </c>
    </row>
    <row r="19" spans="1:6" ht="48" customHeight="1" x14ac:dyDescent="0.25">
      <c r="A19" s="6" t="s">
        <v>33</v>
      </c>
      <c r="B19" s="39">
        <f t="shared" si="0"/>
        <v>16438.300000000003</v>
      </c>
      <c r="C19" s="39">
        <v>9572.4</v>
      </c>
      <c r="D19" s="39">
        <v>181.7</v>
      </c>
      <c r="E19" s="39">
        <v>0.4</v>
      </c>
      <c r="F19" s="39">
        <v>6684.6</v>
      </c>
    </row>
    <row r="20" spans="1:6" ht="48" customHeight="1" x14ac:dyDescent="0.25">
      <c r="A20" s="6" t="s">
        <v>34</v>
      </c>
      <c r="B20" s="39">
        <f t="shared" si="0"/>
        <v>9356.5</v>
      </c>
      <c r="C20" s="39">
        <v>4952.5</v>
      </c>
      <c r="D20" s="39">
        <v>259.60000000000002</v>
      </c>
      <c r="E20" s="39">
        <v>35.299999999999997</v>
      </c>
      <c r="F20" s="39">
        <v>4179.7</v>
      </c>
    </row>
    <row r="21" spans="1:6" ht="33" customHeight="1" x14ac:dyDescent="0.25">
      <c r="A21" s="6" t="s">
        <v>35</v>
      </c>
      <c r="B21" s="39">
        <f>C21+D21+F21</f>
        <v>1600.6000000000001</v>
      </c>
      <c r="C21" s="39">
        <v>1052.9000000000001</v>
      </c>
      <c r="D21" s="39">
        <v>18.899999999999999</v>
      </c>
      <c r="E21" s="39" t="s">
        <v>75</v>
      </c>
      <c r="F21" s="39">
        <v>528.79999999999995</v>
      </c>
    </row>
    <row r="22" spans="1:6" ht="18" customHeight="1" x14ac:dyDescent="0.25">
      <c r="A22" s="6" t="s">
        <v>36</v>
      </c>
      <c r="B22" s="39">
        <f>C22+D22-E22+F22</f>
        <v>12851.699999999999</v>
      </c>
      <c r="C22" s="39">
        <v>8920.7999999999993</v>
      </c>
      <c r="D22" s="39">
        <v>102.9</v>
      </c>
      <c r="E22" s="39">
        <v>3.9</v>
      </c>
      <c r="F22" s="39">
        <v>3831.9</v>
      </c>
    </row>
    <row r="23" spans="1:6" ht="33" customHeight="1" x14ac:dyDescent="0.25">
      <c r="A23" s="6" t="s">
        <v>37</v>
      </c>
      <c r="B23" s="39">
        <f>C23+D23+F23</f>
        <v>4610.6000000000004</v>
      </c>
      <c r="C23" s="39">
        <v>2034.6</v>
      </c>
      <c r="D23" s="39">
        <v>24.4</v>
      </c>
      <c r="E23" s="39" t="s">
        <v>75</v>
      </c>
      <c r="F23" s="39">
        <v>2551.6</v>
      </c>
    </row>
    <row r="24" spans="1:6" ht="33" customHeight="1" x14ac:dyDescent="0.25">
      <c r="A24" s="6" t="s">
        <v>38</v>
      </c>
      <c r="B24" s="39">
        <f>C24+D24-E24+F24</f>
        <v>10768.199999999999</v>
      </c>
      <c r="C24" s="39">
        <v>945.7</v>
      </c>
      <c r="D24" s="39">
        <v>53.3</v>
      </c>
      <c r="E24" s="39">
        <v>0.1</v>
      </c>
      <c r="F24" s="39">
        <v>9769.2999999999993</v>
      </c>
    </row>
    <row r="25" spans="1:6" ht="33" customHeight="1" x14ac:dyDescent="0.25">
      <c r="A25" s="6" t="s">
        <v>39</v>
      </c>
      <c r="B25" s="39">
        <f>C25+D25-E25+F25</f>
        <v>4861.1000000000004</v>
      </c>
      <c r="C25" s="39">
        <v>3187.8</v>
      </c>
      <c r="D25" s="39">
        <v>49.3</v>
      </c>
      <c r="E25" s="39">
        <v>0.1</v>
      </c>
      <c r="F25" s="39">
        <v>1624.1</v>
      </c>
    </row>
    <row r="26" spans="1:6" ht="48" customHeight="1" x14ac:dyDescent="0.25">
      <c r="A26" s="6" t="s">
        <v>40</v>
      </c>
      <c r="B26" s="39">
        <f>C26+D26-E26+F26</f>
        <v>2368.6999999999998</v>
      </c>
      <c r="C26" s="39">
        <v>1313</v>
      </c>
      <c r="D26" s="39">
        <v>13.8</v>
      </c>
      <c r="E26" s="39">
        <v>0.1</v>
      </c>
      <c r="F26" s="39">
        <v>1042</v>
      </c>
    </row>
    <row r="27" spans="1:6" ht="18" customHeight="1" x14ac:dyDescent="0.25">
      <c r="A27" s="6" t="s">
        <v>41</v>
      </c>
      <c r="B27" s="39">
        <f>C27+D27+F27</f>
        <v>6337.9000000000005</v>
      </c>
      <c r="C27" s="39">
        <v>5612.1</v>
      </c>
      <c r="D27" s="39">
        <v>4.0999999999999996</v>
      </c>
      <c r="E27" s="39" t="s">
        <v>75</v>
      </c>
      <c r="F27" s="39">
        <v>721.7</v>
      </c>
    </row>
    <row r="28" spans="1:6" ht="18" customHeight="1" x14ac:dyDescent="0.25">
      <c r="A28" s="6" t="s">
        <v>42</v>
      </c>
      <c r="B28" s="39">
        <f>C28+D28-E28+F28</f>
        <v>6933.6</v>
      </c>
      <c r="C28" s="39">
        <v>5994.1</v>
      </c>
      <c r="D28" s="39">
        <v>1.9</v>
      </c>
      <c r="E28" s="39">
        <v>0</v>
      </c>
      <c r="F28" s="39">
        <v>937.6</v>
      </c>
    </row>
    <row r="29" spans="1:6" ht="33" customHeight="1" x14ac:dyDescent="0.25">
      <c r="A29" s="6" t="s">
        <v>43</v>
      </c>
      <c r="B29" s="39">
        <f>C29+D29-E29+F29</f>
        <v>7208.9000000000005</v>
      </c>
      <c r="C29" s="39">
        <v>6273.5</v>
      </c>
      <c r="D29" s="53">
        <v>2.1</v>
      </c>
      <c r="E29" s="53">
        <v>0.2</v>
      </c>
      <c r="F29" s="53">
        <v>933.5</v>
      </c>
    </row>
    <row r="30" spans="1:6" ht="33" customHeight="1" x14ac:dyDescent="0.25">
      <c r="A30" s="6" t="s">
        <v>44</v>
      </c>
      <c r="B30" s="39">
        <f>C30+D30-E30+F30</f>
        <v>1553</v>
      </c>
      <c r="C30" s="39">
        <v>1105.5999999999999</v>
      </c>
      <c r="D30" s="53">
        <v>5.7</v>
      </c>
      <c r="E30" s="53">
        <v>0.1</v>
      </c>
      <c r="F30" s="53">
        <v>441.8</v>
      </c>
    </row>
    <row r="31" spans="1:6" ht="33" customHeight="1" x14ac:dyDescent="0.25">
      <c r="A31" s="6" t="s">
        <v>45</v>
      </c>
      <c r="B31" s="39">
        <f>C31+D31-E31+F31</f>
        <v>1244.8</v>
      </c>
      <c r="C31" s="55">
        <v>660.8</v>
      </c>
      <c r="D31" s="55">
        <v>7.6</v>
      </c>
      <c r="E31" s="39">
        <v>0</v>
      </c>
      <c r="F31" s="55">
        <v>576.4</v>
      </c>
    </row>
    <row r="32" spans="1:6" ht="18" customHeight="1" thickBot="1" x14ac:dyDescent="0.3">
      <c r="A32" s="58" t="s">
        <v>46</v>
      </c>
      <c r="B32" s="40">
        <v>22026</v>
      </c>
      <c r="C32" s="54" t="s">
        <v>76</v>
      </c>
      <c r="D32" s="54" t="s">
        <v>76</v>
      </c>
      <c r="E32" s="54" t="s">
        <v>76</v>
      </c>
      <c r="F32" s="54" t="s">
        <v>76</v>
      </c>
    </row>
    <row r="33" ht="15.75" thickTop="1" x14ac:dyDescent="0.25"/>
  </sheetData>
  <mergeCells count="6">
    <mergeCell ref="A6:A7"/>
    <mergeCell ref="C6:F6"/>
    <mergeCell ref="B6:B7"/>
    <mergeCell ref="A2:F2"/>
    <mergeCell ref="A3:F3"/>
    <mergeCell ref="A4:F4"/>
  </mergeCells>
  <pageMargins left="0" right="0" top="0" bottom="0" header="0.31496062992125984" footer="0.31496062992125984"/>
  <pageSetup paperSize="9" scale="8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ВУП_2 ацэнка</vt:lpstr>
      <vt:lpstr>ВУП_вытворчым метадам</vt:lpstr>
      <vt:lpstr>ВУП_метад выкарыстання даходаў</vt:lpstr>
      <vt:lpstr>ВУП_па крыніцах даходаў</vt:lpstr>
      <vt:lpstr>ВУП_па крыніцах даходаў па ВЭД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2022-12-29T12:44:24Z</dcterms:modified>
</cp:coreProperties>
</file>